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2"/>
  </bookViews>
  <sheets>
    <sheet name="P&amp;L" sheetId="1" r:id="rId1"/>
    <sheet name="B&amp;S" sheetId="2" r:id="rId2"/>
    <sheet name="Equity" sheetId="3" r:id="rId3"/>
    <sheet name="Cashflow" sheetId="4" r:id="rId4"/>
    <sheet name="Notes to cashflow" sheetId="5" r:id="rId5"/>
  </sheets>
  <definedNames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<sst xmlns="http://schemas.openxmlformats.org/spreadsheetml/2006/main" count="241" uniqueCount="166">
  <si>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</si>
  <si>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</si>
  <si>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</si>
  <si>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</si>
  <si>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</si>
  <si>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</si>
  <si>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</si>
  <si>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</si>
  <si>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</si>
  <si>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</si>
  <si>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</si>
  <si>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</si>
  <si>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</si>
  <si>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</si>
  <si>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</si>
  <si>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</si>
  <si>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</si>
  <si>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</si>
  <si>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</si>
  <si>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</si>
  <si>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</si>
  <si>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</si>
  <si>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</si>
  <si>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</si>
  <si>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</si>
  <si>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</si>
  <si>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</si>
  <si>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</si>
  <si>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</si>
  <si>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</si>
  <si>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</si>
  <si>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</si>
  <si>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</si>
  <si>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</si>
  <si>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</si>
  <si>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</si>
  <si>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</si>
  <si>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</si>
  <si>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</si>
  <si>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</si>
  <si>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</si>
  <si>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</si>
  <si>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</si>
  <si>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</si>
  <si>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</si>
  <si>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</si>
  <si>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</si>
  <si>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</si>
  <si>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</si>
  <si>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</si>
  <si>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</si>
  <si>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</si>
  <si>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</si>
  <si>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</si>
  <si>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</si>
  <si>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</si>
  <si>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</si>
  <si>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</si>
  <si>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</si>
  <si>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</si>
  <si>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</si>
  <si>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</si>
  <si>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</si>
  <si>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</si>
  <si>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</si>
  <si>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</si>
  <si>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</si>
  <si>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</si>
  <si>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</si>
  <si>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</si>
  <si>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</si>
  <si>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</si>
  <si>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</si>
  <si>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</si>
  <si>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</si>
  <si>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</si>
  <si>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</si>
  <si>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</si>
  <si>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</si>
  <si>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Amortisation of goodwill</t>
  </si>
  <si>
    <t>Profit retained in associated companies</t>
  </si>
  <si>
    <t>Profit from disposal of property,plant and equipment</t>
  </si>
  <si>
    <t>Repayment of hire purchase creditors</t>
  </si>
  <si>
    <t>Dividend paid</t>
  </si>
  <si>
    <t xml:space="preserve">RM </t>
  </si>
  <si>
    <t>RM</t>
  </si>
  <si>
    <t xml:space="preserve">  </t>
  </si>
  <si>
    <t>Operating expenses</t>
  </si>
  <si>
    <t>Interest received</t>
  </si>
  <si>
    <t>B5</t>
  </si>
  <si>
    <t>A9</t>
  </si>
  <si>
    <t>B9</t>
  </si>
  <si>
    <t xml:space="preserve">B8 </t>
  </si>
  <si>
    <t>Current quater ended</t>
  </si>
  <si>
    <t>Comparative quarter ended</t>
  </si>
  <si>
    <t>Tax prepaid</t>
  </si>
  <si>
    <t>NET (DECREASE)/INCREASE IN CASH AND CASH EQUIVALENTS</t>
  </si>
  <si>
    <t xml:space="preserve">For the periods ended 31 March </t>
  </si>
  <si>
    <t>31 March</t>
  </si>
  <si>
    <t>6 month cumulative to</t>
  </si>
  <si>
    <t>As At 31 March</t>
  </si>
  <si>
    <t>For the period ended 31 March</t>
  </si>
  <si>
    <t>At 31 March</t>
  </si>
  <si>
    <t>Interest expense</t>
  </si>
  <si>
    <t>Interest paid</t>
  </si>
  <si>
    <t>Bad debts written off</t>
  </si>
  <si>
    <t>Property, plant and equipment written off</t>
  </si>
  <si>
    <t>Allowance for doubtful debts no longer required</t>
  </si>
  <si>
    <t xml:space="preserve">Allowance for doubtful debts </t>
  </si>
  <si>
    <t>Allowance for slow moving inventories no longer required</t>
  </si>
  <si>
    <t>(Decrease)/Increase  in trade and other payables</t>
  </si>
  <si>
    <t xml:space="preserve">CASH AND CASH EQUIVALENTS </t>
  </si>
  <si>
    <t>RESERVE ON CONSOLIDATION</t>
  </si>
  <si>
    <t>2005</t>
  </si>
  <si>
    <t>CASH AND CASH EQUIVALENTS AT BEGINNING OF PERIOD</t>
  </si>
  <si>
    <t>CASH AND CASH EQUIVALENTS AT END OF PERIOD</t>
  </si>
  <si>
    <t>Bank overdrafts</t>
  </si>
  <si>
    <t>A</t>
  </si>
  <si>
    <t>A. Summary of effects of acquisition of shares in a subsidiary company</t>
  </si>
  <si>
    <t xml:space="preserve">     Property , plant and equipment</t>
  </si>
  <si>
    <t xml:space="preserve">     Inventories</t>
  </si>
  <si>
    <t xml:space="preserve">     Debtors</t>
  </si>
  <si>
    <t xml:space="preserve">     Cash and bank balances</t>
  </si>
  <si>
    <t xml:space="preserve">     Creditors</t>
  </si>
  <si>
    <t xml:space="preserve">     Bank overdrafts</t>
  </si>
  <si>
    <t xml:space="preserve">     Term Loan</t>
  </si>
  <si>
    <t xml:space="preserve">     Net liabilities acquired</t>
  </si>
  <si>
    <t xml:space="preserve">     Purchase consideration</t>
  </si>
  <si>
    <t xml:space="preserve">     Goodwill on consolidation</t>
  </si>
  <si>
    <t xml:space="preserve">    Cash and bank balances acquired</t>
  </si>
  <si>
    <t xml:space="preserve">    Net cash outflows from acquisition of subsidiary</t>
  </si>
  <si>
    <t xml:space="preserve">           company</t>
  </si>
  <si>
    <t xml:space="preserve"> -Basic</t>
  </si>
  <si>
    <t>1.86</t>
  </si>
  <si>
    <t>- Diluted</t>
  </si>
  <si>
    <t>4.58</t>
  </si>
  <si>
    <t>30 September 2005</t>
  </si>
  <si>
    <t>Exchange</t>
  </si>
  <si>
    <t>translation</t>
  </si>
  <si>
    <t>reserve</t>
  </si>
  <si>
    <t>Balance at 30 September 2004</t>
  </si>
  <si>
    <t>Net Profit for the year</t>
  </si>
  <si>
    <t xml:space="preserve">Dividend for the year ended </t>
  </si>
  <si>
    <t xml:space="preserve">  30 September 2004 ( Note B12 )</t>
  </si>
  <si>
    <t>Exchange translation differences</t>
  </si>
  <si>
    <t>Balance at 30 September 2005</t>
  </si>
  <si>
    <t>the Group for the year ended  30 September 2005</t>
  </si>
  <si>
    <t>Unrealised profit on foreign exchange</t>
  </si>
  <si>
    <t>Deposit written off</t>
  </si>
  <si>
    <t>Net cash outflows on acquisition of subsidiary</t>
  </si>
  <si>
    <t>Drawndown of banker acceptance</t>
  </si>
  <si>
    <t>(Repayment)/Drawndown of bills payable</t>
  </si>
  <si>
    <t>EFFECTS ON CHANGES IN EXCHANGE RATE</t>
  </si>
  <si>
    <t>the Group for the year ended  30 September 2005.</t>
  </si>
  <si>
    <t>Group for the year ended  30 September 2005.</t>
  </si>
  <si>
    <t>Notes to the Consolidated Cash flow for period ended March 31,2006</t>
  </si>
  <si>
    <t>2006</t>
  </si>
  <si>
    <t>31 March 2006</t>
  </si>
  <si>
    <t>Net  Assets per share (sen)</t>
  </si>
  <si>
    <t>Decrease/(Increase) in inventories</t>
  </si>
  <si>
    <t>6.84</t>
  </si>
  <si>
    <t>Balance at 31 March 2006</t>
  </si>
  <si>
    <t>For the period ended 31 March 2006</t>
  </si>
  <si>
    <t>3.47</t>
  </si>
  <si>
    <t>Decrease in trade and other receivables</t>
  </si>
  <si>
    <t xml:space="preserve">     Portion discharge by cash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</si>
</sst>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right"/>
    </xf>
    <xf numFmtId="37" fontId="6" fillId="0" borderId="0" xfId="0" applyFont="1" applyAlignment="1">
      <alignment/>
    </xf>
    <xf numFmtId="37" fontId="0" fillId="0" borderId="8" xfId="0" applyBorder="1" applyAlignment="1">
      <alignment/>
    </xf>
    <xf numFmtId="37" fontId="6" fillId="0" borderId="0" xfId="0" applyFont="1" applyAlignment="1" quotePrefix="1">
      <alignment horizontal="center"/>
    </xf>
    <xf numFmtId="37" fontId="6" fillId="0" borderId="0" xfId="0" applyFont="1" applyAlignment="1">
      <alignment horizontal="center"/>
    </xf>
    <xf numFmtId="37" fontId="0" fillId="0" borderId="7" xfId="0" applyBorder="1" applyAlignment="1">
      <alignment/>
    </xf>
    <xf numFmtId="43" fontId="1" fillId="0" borderId="6" xfId="15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Alignment="1">
      <alignment horizontal="right"/>
    </xf>
    <xf numFmtId="37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43400" y="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352425</xdr:colOff>
      <xdr:row>11</xdr:row>
      <xdr:rowOff>142875</xdr:rowOff>
    </xdr:from>
    <xdr:to>
      <xdr:col>4</xdr:col>
      <xdr:colOff>542925</xdr:colOff>
      <xdr:row>12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343400" y="1962150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12</xdr:row>
      <xdr:rowOff>66675</xdr:rowOff>
    </xdr:from>
    <xdr:to>
      <xdr:col>3</xdr:col>
      <xdr:colOff>352425</xdr:colOff>
      <xdr:row>12</xdr:row>
      <xdr:rowOff>76200</xdr:rowOff>
    </xdr:to>
    <xdr:sp>
      <xdr:nvSpPr>
        <xdr:cNvPr id="3" name="Line 6"/>
        <xdr:cNvSpPr>
          <a:spLocks/>
        </xdr:cNvSpPr>
      </xdr:nvSpPr>
      <xdr:spPr>
        <a:xfrm flipH="1">
          <a:off x="4067175" y="2047875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66675</xdr:rowOff>
    </xdr:from>
    <xdr:to>
      <xdr:col>4</xdr:col>
      <xdr:colOff>752475</xdr:colOff>
      <xdr:row>12</xdr:row>
      <xdr:rowOff>76200</xdr:rowOff>
    </xdr:to>
    <xdr:sp>
      <xdr:nvSpPr>
        <xdr:cNvPr id="4" name="Line 7"/>
        <xdr:cNvSpPr>
          <a:spLocks/>
        </xdr:cNvSpPr>
      </xdr:nvSpPr>
      <xdr:spPr>
        <a:xfrm>
          <a:off x="5334000" y="20478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workbookViewId="0" topLeftCell="A6">
      <selection activeCell="D6" sqref="D6"/>
    </sheetView>
  </sheetViews>
  <sheetFormatPr defaultColWidth="9.140625" defaultRowHeight="12.75"/>
  <cols>
    <col min="1" max="1" width="28.57421875" style="1" customWidth="1"/>
    <col min="2" max="2" width="8.14062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7.00390625" style="10" customWidth="1"/>
    <col min="7" max="16384" width="9.140625" style="1" customWidth="1"/>
  </cols>
  <sheetData>
    <row r="1" ht="12.75">
      <c r="A1" s="4" t="s">
        <v>67</v>
      </c>
    </row>
    <row r="2" ht="12.75">
      <c r="A2" s="4" t="s">
        <v>0</v>
      </c>
    </row>
    <row r="4" ht="12.75">
      <c r="E4" s="10" t="s">
        <v>78</v>
      </c>
    </row>
    <row r="5" spans="1:6" s="4" customFormat="1" ht="14.25">
      <c r="A5" s="5" t="s">
        <v>14</v>
      </c>
      <c r="C5" s="20"/>
      <c r="D5" s="20"/>
      <c r="E5" s="20"/>
      <c r="F5" s="20"/>
    </row>
    <row r="6" spans="1:6" s="4" customFormat="1" ht="14.25">
      <c r="A6" s="5" t="s">
        <v>97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78</v>
      </c>
    </row>
    <row r="9" spans="3:6" ht="12.75">
      <c r="C9" s="13" t="s">
        <v>93</v>
      </c>
      <c r="D9" s="13" t="s">
        <v>94</v>
      </c>
      <c r="E9" s="13" t="s">
        <v>99</v>
      </c>
      <c r="F9" s="13" t="s">
        <v>99</v>
      </c>
    </row>
    <row r="10" spans="1:6" ht="12.75">
      <c r="A10" s="1" t="s">
        <v>78</v>
      </c>
      <c r="C10" s="12" t="s">
        <v>98</v>
      </c>
      <c r="D10" s="12" t="s">
        <v>98</v>
      </c>
      <c r="E10" s="12" t="s">
        <v>98</v>
      </c>
      <c r="F10" s="12" t="s">
        <v>98</v>
      </c>
    </row>
    <row r="11" spans="3:6" ht="12.75">
      <c r="C11" s="12" t="s">
        <v>156</v>
      </c>
      <c r="D11" s="12" t="s">
        <v>113</v>
      </c>
      <c r="E11" s="12" t="s">
        <v>156</v>
      </c>
      <c r="F11" s="12" t="s">
        <v>113</v>
      </c>
    </row>
    <row r="12" spans="3:6" ht="12.75">
      <c r="C12" s="13" t="s">
        <v>85</v>
      </c>
      <c r="D12" s="13" t="s">
        <v>85</v>
      </c>
      <c r="E12" s="13" t="s">
        <v>85</v>
      </c>
      <c r="F12" s="13" t="s">
        <v>85</v>
      </c>
    </row>
    <row r="13" ht="12.75">
      <c r="B13" s="7" t="s">
        <v>13</v>
      </c>
    </row>
    <row r="15" spans="1:6" ht="12.75">
      <c r="A15" s="19" t="s">
        <v>15</v>
      </c>
      <c r="B15" s="3"/>
      <c r="C15" s="27">
        <v>14241151</v>
      </c>
      <c r="D15" s="27">
        <v>13535392</v>
      </c>
      <c r="E15" s="27">
        <v>30657981</v>
      </c>
      <c r="F15" s="27">
        <v>26862829</v>
      </c>
    </row>
    <row r="16" spans="3:6" ht="12.75">
      <c r="C16" s="24"/>
      <c r="D16" s="24"/>
      <c r="E16" s="24"/>
      <c r="F16" s="24"/>
    </row>
    <row r="17" spans="1:6" ht="12.75">
      <c r="A17" s="4" t="s">
        <v>16</v>
      </c>
      <c r="C17" s="28">
        <v>8339989</v>
      </c>
      <c r="D17" s="28">
        <v>9084411</v>
      </c>
      <c r="E17" s="28">
        <v>18960270</v>
      </c>
      <c r="F17" s="28">
        <v>17315317</v>
      </c>
    </row>
    <row r="18" spans="3:6" ht="12.75">
      <c r="C18" s="24"/>
      <c r="D18" s="24"/>
      <c r="E18" s="24"/>
      <c r="F18" s="24"/>
    </row>
    <row r="19" spans="1:6" ht="12.75">
      <c r="A19" s="1" t="s">
        <v>17</v>
      </c>
      <c r="C19" s="24">
        <f>+C15-C17</f>
        <v>5901162</v>
      </c>
      <c r="D19" s="24">
        <f>+D15-D17</f>
        <v>4450981</v>
      </c>
      <c r="E19" s="24">
        <f>+E15-E17</f>
        <v>11697711</v>
      </c>
      <c r="F19" s="24">
        <f>+F15-F17</f>
        <v>9547512</v>
      </c>
    </row>
    <row r="20" spans="3:6" ht="12.75">
      <c r="C20" s="24"/>
      <c r="D20" s="24"/>
      <c r="E20" s="24"/>
      <c r="F20" s="24"/>
    </row>
    <row r="21" spans="1:6" ht="12.75">
      <c r="A21" s="1" t="s">
        <v>18</v>
      </c>
      <c r="C21" s="24"/>
      <c r="D21" s="24"/>
      <c r="E21" s="24"/>
      <c r="F21" s="24"/>
    </row>
    <row r="22" spans="1:6" ht="12.75">
      <c r="A22" s="8" t="s">
        <v>41</v>
      </c>
      <c r="C22" s="24">
        <v>15271</v>
      </c>
      <c r="D22" s="24">
        <v>34862</v>
      </c>
      <c r="E22" s="24">
        <v>15271</v>
      </c>
      <c r="F22" s="24">
        <v>39874</v>
      </c>
    </row>
    <row r="23" spans="1:6" ht="12.75">
      <c r="A23" s="8" t="s">
        <v>42</v>
      </c>
      <c r="C23" s="24">
        <v>334452</v>
      </c>
      <c r="D23" s="24">
        <v>343142</v>
      </c>
      <c r="E23" s="24">
        <v>545960</v>
      </c>
      <c r="F23" s="24">
        <v>521573</v>
      </c>
    </row>
    <row r="24" spans="3:6" ht="12.75">
      <c r="C24" s="24"/>
      <c r="D24" s="24"/>
      <c r="E24" s="24"/>
      <c r="F24" s="24"/>
    </row>
    <row r="25" spans="1:6" ht="12.75">
      <c r="A25" s="1" t="s">
        <v>87</v>
      </c>
      <c r="C25" s="28">
        <v>-4051722</v>
      </c>
      <c r="D25" s="28">
        <v>-3644406</v>
      </c>
      <c r="E25" s="28">
        <v>-7963843</v>
      </c>
      <c r="F25" s="28">
        <v>-7049361</v>
      </c>
    </row>
    <row r="26" spans="3:6" ht="12.75">
      <c r="C26" s="24"/>
      <c r="D26" s="24"/>
      <c r="E26" s="24"/>
      <c r="F26" s="24"/>
    </row>
    <row r="27" spans="1:6" ht="12.75">
      <c r="A27" s="1" t="s">
        <v>43</v>
      </c>
      <c r="C27" s="24">
        <f>+C19+C23+C25+C22</f>
        <v>2199163</v>
      </c>
      <c r="D27" s="24">
        <f>+D19+D23+D25+D22</f>
        <v>1184579</v>
      </c>
      <c r="E27" s="24">
        <f>+E19+E23+E25+E22</f>
        <v>4295099</v>
      </c>
      <c r="F27" s="24">
        <f>+F19+F23+F25+F22</f>
        <v>3059598</v>
      </c>
    </row>
    <row r="28" spans="3:6" ht="12.75">
      <c r="C28" s="24"/>
      <c r="D28" s="24"/>
      <c r="E28" s="24"/>
      <c r="F28" s="24"/>
    </row>
    <row r="29" spans="1:6" ht="12.75">
      <c r="A29" s="1" t="s">
        <v>19</v>
      </c>
      <c r="C29" s="24"/>
      <c r="D29" s="24"/>
      <c r="E29" s="24"/>
      <c r="F29" s="24"/>
    </row>
    <row r="30" spans="1:6" ht="12.75">
      <c r="A30" s="8" t="s">
        <v>44</v>
      </c>
      <c r="C30" s="28">
        <v>-127723</v>
      </c>
      <c r="D30" s="28">
        <v>-96946</v>
      </c>
      <c r="E30" s="28">
        <v>-213411</v>
      </c>
      <c r="F30" s="28">
        <v>-97710</v>
      </c>
    </row>
    <row r="31" spans="3:6" ht="12.75">
      <c r="C31" s="24"/>
      <c r="D31" s="24"/>
      <c r="E31" s="24"/>
      <c r="F31" s="24"/>
    </row>
    <row r="32" spans="1:6" ht="12.75">
      <c r="A32" s="1" t="s">
        <v>45</v>
      </c>
      <c r="C32" s="27">
        <f>+C27+C30</f>
        <v>2071440</v>
      </c>
      <c r="D32" s="27">
        <f>+D27+D30</f>
        <v>1087633</v>
      </c>
      <c r="E32" s="27">
        <f>+E27+E30</f>
        <v>4081688</v>
      </c>
      <c r="F32" s="27">
        <f>+F27+F30</f>
        <v>2961888</v>
      </c>
    </row>
    <row r="33" spans="3:6" ht="12.75">
      <c r="C33" s="27"/>
      <c r="D33" s="27"/>
      <c r="E33" s="27"/>
      <c r="F33" s="27"/>
    </row>
    <row r="34" spans="1:6" ht="12.75">
      <c r="A34" s="1" t="s">
        <v>66</v>
      </c>
      <c r="C34" s="28">
        <v>143517</v>
      </c>
      <c r="D34" s="28">
        <v>85430</v>
      </c>
      <c r="E34" s="28">
        <v>386542</v>
      </c>
      <c r="F34" s="28">
        <v>269941</v>
      </c>
    </row>
    <row r="35" spans="3:6" ht="12.75">
      <c r="C35" s="27"/>
      <c r="D35" s="27"/>
      <c r="E35" s="27"/>
      <c r="F35" s="27"/>
    </row>
    <row r="36" spans="1:6" ht="12.75">
      <c r="A36" s="1" t="s">
        <v>45</v>
      </c>
      <c r="C36" s="27">
        <f>+C32+C34</f>
        <v>2214957</v>
      </c>
      <c r="D36" s="27">
        <f>+D32+D34</f>
        <v>1173063</v>
      </c>
      <c r="E36" s="27">
        <f>+E32+E34</f>
        <v>4468230</v>
      </c>
      <c r="F36" s="27">
        <f>+F32+F34</f>
        <v>3231829</v>
      </c>
    </row>
    <row r="37" spans="3:6" ht="12.75">
      <c r="C37" s="24"/>
      <c r="D37" s="24"/>
      <c r="E37" s="24"/>
      <c r="F37" s="24"/>
    </row>
    <row r="38" spans="1:6" ht="12.75">
      <c r="A38" s="1" t="s">
        <v>20</v>
      </c>
      <c r="B38" s="7" t="s">
        <v>89</v>
      </c>
      <c r="C38" s="24">
        <v>-795000</v>
      </c>
      <c r="D38" s="24">
        <v>-403410</v>
      </c>
      <c r="E38" s="24">
        <v>-1673000</v>
      </c>
      <c r="F38" s="24">
        <v>-1339300</v>
      </c>
    </row>
    <row r="39" spans="3:6" ht="12.75">
      <c r="C39" s="28"/>
      <c r="D39" s="28"/>
      <c r="E39" s="28"/>
      <c r="F39" s="28"/>
    </row>
    <row r="40" spans="1:6" ht="12.75">
      <c r="A40" s="1" t="s">
        <v>46</v>
      </c>
      <c r="C40" s="27">
        <f>+C36+C38</f>
        <v>1419957</v>
      </c>
      <c r="D40" s="27">
        <f>+D36+D38</f>
        <v>769653</v>
      </c>
      <c r="E40" s="27">
        <f>+E36+E38</f>
        <v>2795230</v>
      </c>
      <c r="F40" s="27">
        <f>+F36+F38</f>
        <v>1892529</v>
      </c>
    </row>
    <row r="41" spans="3:6" ht="12.75">
      <c r="C41" s="24"/>
      <c r="D41" s="24"/>
      <c r="E41" s="24"/>
      <c r="F41" s="24"/>
    </row>
    <row r="42" spans="1:6" ht="12.75">
      <c r="A42" s="1" t="s">
        <v>64</v>
      </c>
      <c r="C42" s="24">
        <v>-8841</v>
      </c>
      <c r="D42" s="24">
        <v>-12538</v>
      </c>
      <c r="E42" s="24">
        <v>-12955</v>
      </c>
      <c r="F42" s="24">
        <v>-30356</v>
      </c>
    </row>
    <row r="43" spans="3:6" ht="12.75">
      <c r="C43" s="24"/>
      <c r="D43" s="24"/>
      <c r="E43" s="24"/>
      <c r="F43" s="24"/>
    </row>
    <row r="44" spans="1:6" ht="13.5" thickBot="1">
      <c r="A44" s="1" t="s">
        <v>65</v>
      </c>
      <c r="C44" s="29">
        <f>+C40+C42</f>
        <v>1411116</v>
      </c>
      <c r="D44" s="29">
        <f>+D40+D42</f>
        <v>757115</v>
      </c>
      <c r="E44" s="29">
        <f>+E40+E42</f>
        <v>2782275</v>
      </c>
      <c r="F44" s="29">
        <f>+F40+F42</f>
        <v>1862173</v>
      </c>
    </row>
    <row r="45" spans="3:6" ht="13.5" thickTop="1">
      <c r="C45" s="24"/>
      <c r="D45" s="24"/>
      <c r="E45" s="24"/>
      <c r="F45" s="24"/>
    </row>
    <row r="46" spans="1:6" ht="12.75">
      <c r="A46" s="1" t="s">
        <v>21</v>
      </c>
      <c r="B46" s="7"/>
      <c r="C46" s="24"/>
      <c r="D46" s="24"/>
      <c r="E46" s="24"/>
      <c r="F46" s="24"/>
    </row>
    <row r="47" spans="1:6" ht="12.75">
      <c r="A47" s="1" t="s">
        <v>132</v>
      </c>
      <c r="B47" s="7"/>
      <c r="C47" s="37" t="s">
        <v>163</v>
      </c>
      <c r="D47" s="37" t="s">
        <v>133</v>
      </c>
      <c r="E47" s="37" t="s">
        <v>160</v>
      </c>
      <c r="F47" s="37" t="s">
        <v>135</v>
      </c>
    </row>
    <row r="48" spans="1:6" ht="13.5" thickBot="1">
      <c r="A48" s="8" t="s">
        <v>134</v>
      </c>
      <c r="B48" s="7"/>
      <c r="C48" s="36">
        <v>3.47</v>
      </c>
      <c r="D48" s="36">
        <v>1.86</v>
      </c>
      <c r="E48" s="36">
        <v>6.84</v>
      </c>
      <c r="F48" s="36">
        <v>4.58</v>
      </c>
    </row>
    <row r="49" ht="13.5" thickTop="1"/>
    <row r="52" spans="1:5" s="4" customFormat="1" ht="12.75">
      <c r="A52" s="4" t="s">
        <v>61</v>
      </c>
      <c r="B52" s="7"/>
      <c r="C52" s="20"/>
      <c r="E52" s="20"/>
    </row>
    <row r="53" spans="1:5" s="4" customFormat="1" ht="12.75">
      <c r="A53" s="4" t="s">
        <v>154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40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79" r:id="rId1"/>
  <headerFooter alignWithMargins="0">
    <oddFooter>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E36" sqref="E36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67</v>
      </c>
      <c r="B1" s="7"/>
      <c r="C1" s="20" t="s">
        <v>78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100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157</v>
      </c>
      <c r="D9" s="6"/>
      <c r="E9" s="12" t="s">
        <v>136</v>
      </c>
    </row>
    <row r="10" spans="3:5" ht="12.75">
      <c r="C10" s="13" t="s">
        <v>84</v>
      </c>
      <c r="D10" s="7"/>
      <c r="E10" s="13" t="s">
        <v>84</v>
      </c>
    </row>
    <row r="11" spans="3:5" ht="12.75">
      <c r="C11" s="24"/>
      <c r="D11" s="2"/>
      <c r="E11" s="24"/>
    </row>
    <row r="12" ht="12.75">
      <c r="B12" s="7" t="s">
        <v>13</v>
      </c>
    </row>
    <row r="14" spans="1:5" ht="12.75">
      <c r="A14" s="4" t="s">
        <v>38</v>
      </c>
      <c r="B14" s="7" t="s">
        <v>90</v>
      </c>
      <c r="C14" s="10">
        <v>28493995</v>
      </c>
      <c r="E14" s="10">
        <v>28360523</v>
      </c>
    </row>
    <row r="15" ht="12.75">
      <c r="A15" s="4"/>
    </row>
    <row r="16" spans="1:5" ht="12.75">
      <c r="A16" s="4" t="s">
        <v>70</v>
      </c>
      <c r="C16" s="10">
        <v>1106692</v>
      </c>
      <c r="E16" s="10">
        <v>1176498</v>
      </c>
    </row>
    <row r="17" ht="12.75">
      <c r="A17" s="4"/>
    </row>
    <row r="18" spans="1:5" ht="12.75">
      <c r="A18" s="4" t="s">
        <v>68</v>
      </c>
      <c r="C18" s="10">
        <v>9836515</v>
      </c>
      <c r="E18" s="10">
        <v>9539973</v>
      </c>
    </row>
    <row r="19" ht="12.75">
      <c r="A19" s="4"/>
    </row>
    <row r="20" spans="1:5" ht="12.75">
      <c r="A20" s="4" t="s">
        <v>69</v>
      </c>
      <c r="C20" s="21">
        <v>53700</v>
      </c>
      <c r="D20" s="3"/>
      <c r="E20" s="21">
        <v>53700</v>
      </c>
    </row>
    <row r="22" ht="12.75">
      <c r="A22" s="1" t="s">
        <v>78</v>
      </c>
    </row>
    <row r="23" ht="12.75">
      <c r="A23" s="4" t="s">
        <v>2</v>
      </c>
    </row>
    <row r="24" spans="1:5" ht="12.75">
      <c r="A24" s="1" t="s">
        <v>3</v>
      </c>
      <c r="C24" s="15">
        <v>23360895</v>
      </c>
      <c r="D24" s="3"/>
      <c r="E24" s="15">
        <v>23811506</v>
      </c>
    </row>
    <row r="25" spans="1:5" ht="12.75">
      <c r="A25" s="1" t="s">
        <v>4</v>
      </c>
      <c r="C25" s="16">
        <v>20237020</v>
      </c>
      <c r="D25" s="3"/>
      <c r="E25" s="16">
        <v>21558223</v>
      </c>
    </row>
    <row r="26" spans="1:5" ht="12.75">
      <c r="A26" s="1" t="s">
        <v>5</v>
      </c>
      <c r="C26" s="16">
        <v>550345</v>
      </c>
      <c r="D26" s="3"/>
      <c r="E26" s="16">
        <v>496383</v>
      </c>
    </row>
    <row r="27" spans="1:5" ht="12.75">
      <c r="A27" s="1" t="s">
        <v>95</v>
      </c>
      <c r="C27" s="16">
        <v>1479714</v>
      </c>
      <c r="D27" s="3"/>
      <c r="E27" s="16">
        <v>602486</v>
      </c>
    </row>
    <row r="28" spans="1:5" ht="12.75">
      <c r="A28" s="1" t="s">
        <v>71</v>
      </c>
      <c r="C28" s="17">
        <v>8246788</v>
      </c>
      <c r="D28" s="3"/>
      <c r="E28" s="17">
        <v>5081062</v>
      </c>
    </row>
    <row r="29" spans="3:5" ht="12.75">
      <c r="C29" s="16"/>
      <c r="D29" s="3"/>
      <c r="E29" s="16"/>
    </row>
    <row r="30" spans="3:5" ht="12.75">
      <c r="C30" s="17">
        <f>SUM(C24:C28)</f>
        <v>53874762</v>
      </c>
      <c r="D30" s="3"/>
      <c r="E30" s="17">
        <f>SUM(E24:E28)</f>
        <v>51549660</v>
      </c>
    </row>
    <row r="31" spans="3:5" ht="12.75">
      <c r="C31" s="21"/>
      <c r="D31" s="3"/>
      <c r="E31" s="21"/>
    </row>
    <row r="33" ht="12.75">
      <c r="A33" s="4" t="s">
        <v>7</v>
      </c>
    </row>
    <row r="34" spans="1:5" ht="12.75">
      <c r="A34" s="1" t="s">
        <v>77</v>
      </c>
      <c r="C34" s="15">
        <v>4821430</v>
      </c>
      <c r="D34" s="3"/>
      <c r="E34" s="15">
        <v>5133122</v>
      </c>
    </row>
    <row r="35" spans="1:5" ht="12.75">
      <c r="A35" s="1" t="s">
        <v>8</v>
      </c>
      <c r="C35" s="16">
        <v>1990612</v>
      </c>
      <c r="D35" s="3"/>
      <c r="E35" s="16">
        <v>1775188</v>
      </c>
    </row>
    <row r="36" spans="1:5" ht="12.75">
      <c r="A36" s="1" t="s">
        <v>72</v>
      </c>
      <c r="B36" s="7" t="s">
        <v>91</v>
      </c>
      <c r="C36" s="16">
        <v>3244230</v>
      </c>
      <c r="D36" s="3"/>
      <c r="E36" s="16">
        <v>4526318</v>
      </c>
    </row>
    <row r="37" spans="1:5" ht="12.75">
      <c r="A37" s="1" t="s">
        <v>9</v>
      </c>
      <c r="C37" s="25">
        <v>1663000</v>
      </c>
      <c r="D37" s="3"/>
      <c r="E37" s="25">
        <v>87320</v>
      </c>
    </row>
    <row r="38" spans="3:5" ht="12.75">
      <c r="C38" s="16"/>
      <c r="D38" s="3"/>
      <c r="E38" s="16"/>
    </row>
    <row r="39" spans="3:5" ht="12.75">
      <c r="C39" s="17">
        <f>SUM(C34:C37)</f>
        <v>11719272</v>
      </c>
      <c r="D39" s="3"/>
      <c r="E39" s="17">
        <f>SUM(E34:E37)</f>
        <v>11521948</v>
      </c>
    </row>
    <row r="40" spans="3:5" ht="12.75">
      <c r="C40" s="21"/>
      <c r="D40" s="3"/>
      <c r="E40" s="21"/>
    </row>
    <row r="41" spans="3:5" ht="12.75">
      <c r="C41" s="21"/>
      <c r="D41" s="3"/>
      <c r="E41" s="21"/>
    </row>
    <row r="42" spans="1:5" ht="12.75">
      <c r="A42" s="4" t="s">
        <v>39</v>
      </c>
      <c r="C42" s="14">
        <f>+C30-C39</f>
        <v>42155490</v>
      </c>
      <c r="D42" s="3"/>
      <c r="E42" s="14">
        <f>+E30-E39</f>
        <v>40027712</v>
      </c>
    </row>
    <row r="44" spans="3:5" ht="13.5" thickBot="1">
      <c r="C44" s="18">
        <f>+C42+C14+C16+C18+C20</f>
        <v>81646392</v>
      </c>
      <c r="D44" s="3"/>
      <c r="E44" s="18">
        <f>+E42+E14+E16+E18+E20</f>
        <v>79158406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3:5" ht="12.75">
      <c r="C53" s="21"/>
      <c r="D53" s="3"/>
      <c r="E53" s="21"/>
    </row>
    <row r="54" spans="3:5" ht="12.75">
      <c r="C54" s="21"/>
      <c r="D54" s="3"/>
      <c r="E54" s="21"/>
    </row>
    <row r="55" spans="3:5" ht="12.75">
      <c r="C55" s="21"/>
      <c r="D55" s="3"/>
      <c r="E55" s="21"/>
    </row>
    <row r="56" spans="1:8" s="4" customFormat="1" ht="12.75">
      <c r="A56" s="4" t="s">
        <v>67</v>
      </c>
      <c r="B56" s="7"/>
      <c r="C56" s="20"/>
      <c r="E56" s="20"/>
      <c r="G56" s="1"/>
      <c r="H56" s="1"/>
    </row>
    <row r="57" spans="1:8" s="4" customFormat="1" ht="12.75">
      <c r="A57" s="4" t="s">
        <v>0</v>
      </c>
      <c r="B57" s="7"/>
      <c r="C57" s="20"/>
      <c r="E57" s="20"/>
      <c r="G57" s="1"/>
      <c r="H57" s="1"/>
    </row>
    <row r="59" spans="1:8" s="4" customFormat="1" ht="14.25">
      <c r="A59" s="5" t="s">
        <v>1</v>
      </c>
      <c r="B59" s="7"/>
      <c r="C59" s="20"/>
      <c r="E59" s="20"/>
      <c r="G59" s="1"/>
      <c r="H59" s="1"/>
    </row>
    <row r="60" spans="1:8" s="4" customFormat="1" ht="14.25">
      <c r="A60" s="5" t="s">
        <v>102</v>
      </c>
      <c r="B60" s="7"/>
      <c r="C60" s="20"/>
      <c r="E60" s="20"/>
      <c r="G60" s="1"/>
      <c r="H60" s="1"/>
    </row>
    <row r="62" spans="3:5" ht="12.75">
      <c r="C62" s="12" t="s">
        <v>157</v>
      </c>
      <c r="D62" s="6"/>
      <c r="E62" s="12" t="s">
        <v>136</v>
      </c>
    </row>
    <row r="63" spans="3:5" ht="12.75">
      <c r="C63" s="13" t="s">
        <v>84</v>
      </c>
      <c r="D63" s="7"/>
      <c r="E63" s="13" t="s">
        <v>84</v>
      </c>
    </row>
    <row r="64" spans="3:4" ht="12.75">
      <c r="C64" s="24"/>
      <c r="D64" s="2"/>
    </row>
    <row r="65" ht="12.75">
      <c r="B65" s="7" t="s">
        <v>13</v>
      </c>
    </row>
    <row r="68" ht="12.75">
      <c r="A68" s="4" t="s">
        <v>10</v>
      </c>
    </row>
    <row r="70" spans="1:5" ht="12.75">
      <c r="A70" s="4" t="s">
        <v>11</v>
      </c>
      <c r="B70" s="7" t="s">
        <v>92</v>
      </c>
      <c r="C70" s="10">
        <v>40690000</v>
      </c>
      <c r="E70" s="10">
        <v>40690000</v>
      </c>
    </row>
    <row r="71" spans="1:4" ht="12.75">
      <c r="A71" s="4" t="s">
        <v>12</v>
      </c>
      <c r="B71" s="7" t="s">
        <v>86</v>
      </c>
      <c r="C71" s="21"/>
      <c r="D71" s="3"/>
    </row>
    <row r="72" spans="1:5" ht="12.75">
      <c r="A72" s="1" t="s">
        <v>57</v>
      </c>
      <c r="C72" s="15">
        <v>33392714</v>
      </c>
      <c r="D72" s="3"/>
      <c r="E72" s="15">
        <v>30610439</v>
      </c>
    </row>
    <row r="73" spans="1:5" ht="12.75">
      <c r="A73" s="1" t="s">
        <v>58</v>
      </c>
      <c r="C73" s="16">
        <v>1963740</v>
      </c>
      <c r="D73" s="3"/>
      <c r="E73" s="16">
        <v>1963740</v>
      </c>
    </row>
    <row r="74" spans="1:5" ht="12.75">
      <c r="A74" s="1" t="s">
        <v>144</v>
      </c>
      <c r="C74" s="16">
        <v>124021</v>
      </c>
      <c r="D74" s="3"/>
      <c r="E74" s="16">
        <v>50213</v>
      </c>
    </row>
    <row r="75" spans="3:5" ht="12.75">
      <c r="C75" s="17"/>
      <c r="D75" s="3"/>
      <c r="E75" s="17"/>
    </row>
    <row r="76" spans="3:5" ht="12.75">
      <c r="C76" s="21"/>
      <c r="D76" s="3"/>
      <c r="E76" s="21"/>
    </row>
    <row r="77" spans="3:5" ht="12.75">
      <c r="C77" s="14">
        <f>SUM(C72:C75)</f>
        <v>35480475</v>
      </c>
      <c r="D77" s="3"/>
      <c r="E77" s="14">
        <f>SUM(E72:E75)</f>
        <v>32624392</v>
      </c>
    </row>
    <row r="78" spans="1:5" ht="12.75">
      <c r="A78" s="4" t="s">
        <v>59</v>
      </c>
      <c r="C78" s="21">
        <f>SUM(C70:C75)</f>
        <v>76170475</v>
      </c>
      <c r="E78" s="10">
        <f>SUM(E70:E75)</f>
        <v>73314392</v>
      </c>
    </row>
    <row r="79" spans="1:3" ht="12.75">
      <c r="A79" s="4"/>
      <c r="C79" s="21"/>
    </row>
    <row r="80" spans="1:5" ht="12.75">
      <c r="A80" s="4" t="s">
        <v>112</v>
      </c>
      <c r="C80" s="21">
        <v>35518</v>
      </c>
      <c r="E80" s="10">
        <v>35518</v>
      </c>
    </row>
    <row r="81" spans="1:3" ht="12.75">
      <c r="A81" s="4"/>
      <c r="C81" s="21"/>
    </row>
    <row r="82" spans="1:5" ht="12.75">
      <c r="A82" s="4" t="s">
        <v>76</v>
      </c>
      <c r="C82" s="21">
        <v>306966</v>
      </c>
      <c r="E82" s="10">
        <v>294011</v>
      </c>
    </row>
    <row r="83" ht="12.75">
      <c r="A83" s="4"/>
    </row>
    <row r="84" ht="12.75">
      <c r="A84" s="4" t="s">
        <v>75</v>
      </c>
    </row>
    <row r="85" spans="1:5" ht="12.75">
      <c r="A85" s="1" t="s">
        <v>73</v>
      </c>
      <c r="C85" s="10">
        <v>153588</v>
      </c>
      <c r="E85" s="10">
        <v>233588</v>
      </c>
    </row>
    <row r="86" spans="1:5" ht="12.75">
      <c r="A86" s="1" t="s">
        <v>74</v>
      </c>
      <c r="C86" s="14">
        <v>4979845</v>
      </c>
      <c r="D86" s="3"/>
      <c r="E86" s="14">
        <v>5280897</v>
      </c>
    </row>
    <row r="88" spans="3:5" ht="13.5" thickBot="1">
      <c r="C88" s="18">
        <f>SUM(C78:C86)</f>
        <v>81646392</v>
      </c>
      <c r="D88" s="3"/>
      <c r="E88" s="18">
        <f>SUM(E78:E87)</f>
        <v>79158406</v>
      </c>
    </row>
    <row r="89" ht="13.5" thickTop="1"/>
    <row r="90" spans="1:5" ht="12.75">
      <c r="A90" s="1" t="s">
        <v>158</v>
      </c>
      <c r="C90" s="10">
        <v>187</v>
      </c>
      <c r="E90" s="10">
        <v>180</v>
      </c>
    </row>
    <row r="92" ht="12.75">
      <c r="E92" s="1"/>
    </row>
    <row r="94" spans="1:5" s="4" customFormat="1" ht="12.75">
      <c r="A94" s="4" t="s">
        <v>60</v>
      </c>
      <c r="B94" s="7"/>
      <c r="C94" s="20"/>
      <c r="E94" s="20"/>
    </row>
    <row r="95" spans="1:5" s="4" customFormat="1" ht="12.75">
      <c r="A95" s="4" t="s">
        <v>154</v>
      </c>
      <c r="B95" s="7"/>
      <c r="C95" s="20"/>
      <c r="E95" s="20"/>
    </row>
    <row r="98" ht="12.75">
      <c r="A98" s="1" t="s">
        <v>40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view="pageBreakPreview" zoomScale="60" workbookViewId="0" topLeftCell="A1">
      <selection activeCell="A42" sqref="A42"/>
    </sheetView>
  </sheetViews>
  <sheetFormatPr defaultColWidth="9.140625" defaultRowHeight="12.75"/>
  <cols>
    <col min="1" max="1" width="35.7109375" style="1" customWidth="1"/>
    <col min="2" max="2" width="12.7109375" style="10" customWidth="1"/>
    <col min="3" max="3" width="11.421875" style="10" customWidth="1"/>
    <col min="4" max="4" width="12.7109375" style="10" customWidth="1"/>
    <col min="5" max="5" width="11.28125" style="10" customWidth="1"/>
    <col min="6" max="6" width="12.28125" style="10" customWidth="1"/>
    <col min="7" max="7" width="10.7109375" style="1" bestFit="1" customWidth="1"/>
    <col min="8" max="16384" width="9.140625" style="1" customWidth="1"/>
  </cols>
  <sheetData>
    <row r="2" spans="1:7" ht="12.75">
      <c r="A2" s="4" t="s">
        <v>67</v>
      </c>
      <c r="B2" s="20"/>
      <c r="C2" s="20"/>
      <c r="D2" s="20"/>
      <c r="E2" s="20"/>
      <c r="F2" s="20"/>
      <c r="G2" s="4"/>
    </row>
    <row r="3" spans="1:7" ht="12.75">
      <c r="A3" s="4" t="s">
        <v>0</v>
      </c>
      <c r="B3" s="20"/>
      <c r="C3" s="20"/>
      <c r="D3" s="20"/>
      <c r="E3" s="20"/>
      <c r="F3" s="20"/>
      <c r="G3" s="4"/>
    </row>
    <row r="4" spans="1:7" ht="12.75">
      <c r="A4" s="4"/>
      <c r="B4" s="20"/>
      <c r="C4" s="20"/>
      <c r="D4" s="20"/>
      <c r="E4" s="20"/>
      <c r="F4" s="20"/>
      <c r="G4" s="4"/>
    </row>
    <row r="5" spans="1:7" ht="12.75">
      <c r="A5" s="4"/>
      <c r="B5" s="20"/>
      <c r="C5" s="20"/>
      <c r="D5" s="20"/>
      <c r="E5" s="20"/>
      <c r="F5" s="20"/>
      <c r="G5" s="4"/>
    </row>
    <row r="6" spans="1:7" ht="14.25">
      <c r="A6" s="5" t="s">
        <v>22</v>
      </c>
      <c r="B6" s="20"/>
      <c r="C6" s="20"/>
      <c r="D6" s="20"/>
      <c r="E6" s="20"/>
      <c r="F6" s="20"/>
      <c r="G6" s="4"/>
    </row>
    <row r="7" spans="1:7" ht="14.25">
      <c r="A7" s="5" t="s">
        <v>162</v>
      </c>
      <c r="B7" s="20"/>
      <c r="C7" s="20"/>
      <c r="D7" s="20"/>
      <c r="E7" s="20"/>
      <c r="F7" s="20"/>
      <c r="G7" s="4"/>
    </row>
    <row r="8" spans="1:7" ht="12.75">
      <c r="A8" s="4"/>
      <c r="B8" s="20"/>
      <c r="C8" s="20" t="s">
        <v>86</v>
      </c>
      <c r="D8" s="20"/>
      <c r="E8" s="20"/>
      <c r="F8" s="20"/>
      <c r="G8" s="4"/>
    </row>
    <row r="9" spans="1:7" ht="12.75">
      <c r="A9" s="4"/>
      <c r="B9" s="20"/>
      <c r="C9" s="20"/>
      <c r="D9" s="13"/>
      <c r="E9" s="20"/>
      <c r="F9" s="20"/>
      <c r="G9" s="4"/>
    </row>
    <row r="10" ht="12.75">
      <c r="E10" s="21"/>
    </row>
    <row r="11" spans="1:7" ht="12.75">
      <c r="A11" s="7"/>
      <c r="B11" s="13"/>
      <c r="C11" s="7"/>
      <c r="D11" s="23"/>
      <c r="E11" s="13"/>
      <c r="F11" s="13"/>
      <c r="G11" s="7"/>
    </row>
    <row r="12" spans="1:7" ht="12.75">
      <c r="A12" s="7"/>
      <c r="B12" s="13"/>
      <c r="C12" s="7"/>
      <c r="D12" s="23"/>
      <c r="E12" s="23"/>
      <c r="F12" s="13"/>
      <c r="G12" s="7"/>
    </row>
    <row r="13" spans="1:7" ht="12.75">
      <c r="A13" s="7"/>
      <c r="B13" s="13"/>
      <c r="C13" s="13" t="s">
        <v>25</v>
      </c>
      <c r="D13" s="23"/>
      <c r="E13" s="22"/>
      <c r="F13" s="13"/>
      <c r="G13" s="7"/>
    </row>
    <row r="14" spans="1:7" ht="12.75">
      <c r="A14" s="7"/>
      <c r="B14" s="13" t="s">
        <v>23</v>
      </c>
      <c r="C14" s="13" t="s">
        <v>26</v>
      </c>
      <c r="D14" s="13" t="s">
        <v>28</v>
      </c>
      <c r="E14" s="13" t="s">
        <v>137</v>
      </c>
      <c r="F14" s="13" t="s">
        <v>30</v>
      </c>
      <c r="G14" s="7"/>
    </row>
    <row r="15" spans="1:7" ht="12.75">
      <c r="A15" s="7"/>
      <c r="B15" s="13" t="s">
        <v>24</v>
      </c>
      <c r="C15" s="13" t="s">
        <v>27</v>
      </c>
      <c r="D15" s="13" t="s">
        <v>29</v>
      </c>
      <c r="E15" s="13" t="s">
        <v>138</v>
      </c>
      <c r="F15" s="13"/>
      <c r="G15" s="7"/>
    </row>
    <row r="16" spans="1:7" ht="12.75">
      <c r="A16" s="7"/>
      <c r="B16" s="13"/>
      <c r="C16" s="13"/>
      <c r="D16" s="13"/>
      <c r="E16" s="13" t="s">
        <v>139</v>
      </c>
      <c r="F16" s="13"/>
      <c r="G16" s="7"/>
    </row>
    <row r="17" spans="1:7" ht="12.75">
      <c r="A17" s="7"/>
      <c r="B17" s="13"/>
      <c r="C17" s="13"/>
      <c r="D17" s="13"/>
      <c r="E17" s="13"/>
      <c r="F17" s="13"/>
      <c r="G17" s="7"/>
    </row>
    <row r="18" spans="2:6" ht="12.75">
      <c r="B18" s="13" t="s">
        <v>85</v>
      </c>
      <c r="C18" s="13" t="s">
        <v>85</v>
      </c>
      <c r="D18" s="13" t="s">
        <v>85</v>
      </c>
      <c r="E18" s="13" t="s">
        <v>85</v>
      </c>
      <c r="F18" s="13" t="s">
        <v>85</v>
      </c>
    </row>
    <row r="19" spans="1:6" ht="12.75">
      <c r="A19" s="1" t="s">
        <v>140</v>
      </c>
      <c r="B19" s="21">
        <v>40690000</v>
      </c>
      <c r="C19" s="21">
        <v>27788419</v>
      </c>
      <c r="D19" s="21">
        <v>1963740</v>
      </c>
      <c r="E19" s="21">
        <v>0</v>
      </c>
      <c r="F19" s="21">
        <f aca="true" t="shared" si="0" ref="F19:F26">SUM(B19:E19)</f>
        <v>70442159</v>
      </c>
    </row>
    <row r="20" spans="2:6" ht="12.75">
      <c r="B20" s="21"/>
      <c r="C20" s="21"/>
      <c r="D20" s="21"/>
      <c r="E20" s="21"/>
      <c r="F20" s="21">
        <f t="shared" si="0"/>
        <v>0</v>
      </c>
    </row>
    <row r="21" spans="1:6" ht="12.75">
      <c r="A21" s="1" t="s">
        <v>141</v>
      </c>
      <c r="B21" s="21">
        <v>0</v>
      </c>
      <c r="C21" s="21">
        <v>4286860</v>
      </c>
      <c r="D21" s="21">
        <v>0</v>
      </c>
      <c r="E21" s="21">
        <v>0</v>
      </c>
      <c r="F21" s="21">
        <f t="shared" si="0"/>
        <v>4286860</v>
      </c>
    </row>
    <row r="22" spans="2:6" ht="12.75">
      <c r="B22" s="21"/>
      <c r="C22" s="21"/>
      <c r="D22" s="21"/>
      <c r="E22" s="21"/>
      <c r="F22" s="21">
        <f t="shared" si="0"/>
        <v>0</v>
      </c>
    </row>
    <row r="23" spans="1:6" ht="12.75">
      <c r="A23" s="1" t="s">
        <v>142</v>
      </c>
      <c r="B23" s="21"/>
      <c r="C23" s="21"/>
      <c r="D23" s="21"/>
      <c r="E23" s="21"/>
      <c r="F23" s="21">
        <f t="shared" si="0"/>
        <v>0</v>
      </c>
    </row>
    <row r="24" spans="1:6" ht="12.75">
      <c r="A24" s="1" t="s">
        <v>143</v>
      </c>
      <c r="B24" s="21">
        <v>0</v>
      </c>
      <c r="C24" s="21">
        <v>-1464840</v>
      </c>
      <c r="D24" s="21">
        <v>0</v>
      </c>
      <c r="E24" s="21">
        <v>0</v>
      </c>
      <c r="F24" s="21">
        <f t="shared" si="0"/>
        <v>-1464840</v>
      </c>
    </row>
    <row r="25" spans="2:6" ht="12.75">
      <c r="B25" s="21"/>
      <c r="C25" s="21"/>
      <c r="D25" s="21"/>
      <c r="E25" s="21"/>
      <c r="F25" s="21">
        <f t="shared" si="0"/>
        <v>0</v>
      </c>
    </row>
    <row r="26" spans="1:6" ht="12.75">
      <c r="A26" s="1" t="s">
        <v>144</v>
      </c>
      <c r="B26" s="21">
        <v>0</v>
      </c>
      <c r="C26" s="21">
        <v>0</v>
      </c>
      <c r="D26" s="21">
        <v>0</v>
      </c>
      <c r="E26" s="21">
        <v>50213</v>
      </c>
      <c r="F26" s="21">
        <f t="shared" si="0"/>
        <v>50213</v>
      </c>
    </row>
    <row r="27" spans="2:6" ht="12.75">
      <c r="B27" s="14"/>
      <c r="C27" s="14"/>
      <c r="D27" s="14"/>
      <c r="E27" s="14"/>
      <c r="F27" s="14"/>
    </row>
    <row r="28" spans="1:6" ht="12.75">
      <c r="A28" s="1" t="s">
        <v>145</v>
      </c>
      <c r="B28" s="21">
        <f>SUM(B19:B27)</f>
        <v>40690000</v>
      </c>
      <c r="C28" s="21">
        <f>SUM(C19:C27)</f>
        <v>30610439</v>
      </c>
      <c r="D28" s="21">
        <f>SUM(D19:D27)</f>
        <v>1963740</v>
      </c>
      <c r="E28" s="21">
        <f>SUM(E19:E27)</f>
        <v>50213</v>
      </c>
      <c r="F28" s="21">
        <f>SUM(B28:E28)</f>
        <v>73314392</v>
      </c>
    </row>
    <row r="29" spans="2:6" ht="12.75">
      <c r="B29" s="21"/>
      <c r="C29" s="21"/>
      <c r="D29" s="21"/>
      <c r="E29" s="21"/>
      <c r="F29" s="21"/>
    </row>
    <row r="30" spans="1:6" ht="12.75">
      <c r="A30" s="1" t="s">
        <v>65</v>
      </c>
      <c r="B30" s="21">
        <v>0</v>
      </c>
      <c r="C30" s="21">
        <v>2782275</v>
      </c>
      <c r="D30" s="21">
        <v>0</v>
      </c>
      <c r="E30" s="21">
        <v>0</v>
      </c>
      <c r="F30" s="21">
        <f>SUM(B30:E30)</f>
        <v>2782275</v>
      </c>
    </row>
    <row r="31" spans="2:6" ht="12.75">
      <c r="B31" s="21"/>
      <c r="C31" s="21"/>
      <c r="D31" s="21"/>
      <c r="E31" s="21"/>
      <c r="F31" s="21"/>
    </row>
    <row r="32" spans="1:6" ht="12.75">
      <c r="A32" s="1" t="s">
        <v>144</v>
      </c>
      <c r="B32" s="21">
        <v>0</v>
      </c>
      <c r="C32" s="21">
        <v>0</v>
      </c>
      <c r="D32" s="21">
        <v>0</v>
      </c>
      <c r="E32" s="21">
        <v>73808</v>
      </c>
      <c r="F32" s="21">
        <f>SUM(B32:E32)</f>
        <v>73808</v>
      </c>
    </row>
    <row r="33" spans="2:6" ht="12.75">
      <c r="B33" s="21"/>
      <c r="C33" s="21"/>
      <c r="D33" s="21"/>
      <c r="E33" s="21"/>
      <c r="F33" s="21"/>
    </row>
    <row r="34" spans="1:6" ht="13.5" thickBot="1">
      <c r="A34" s="1" t="s">
        <v>161</v>
      </c>
      <c r="B34" s="26">
        <f>SUM(B28:B33)</f>
        <v>40690000</v>
      </c>
      <c r="C34" s="26">
        <f>SUM(C28:C33)</f>
        <v>33392714</v>
      </c>
      <c r="D34" s="26">
        <f>SUM(D28:D33)</f>
        <v>1963740</v>
      </c>
      <c r="E34" s="26">
        <f>SUM(E28:E33)</f>
        <v>124021</v>
      </c>
      <c r="F34" s="26">
        <f>SUM(F28:F33)</f>
        <v>76170475</v>
      </c>
    </row>
    <row r="35" ht="12.75">
      <c r="F35" s="21"/>
    </row>
    <row r="36" spans="1:7" ht="12.75">
      <c r="A36" s="4" t="s">
        <v>63</v>
      </c>
      <c r="B36" s="7"/>
      <c r="C36" s="20"/>
      <c r="D36" s="4"/>
      <c r="E36" s="20"/>
      <c r="F36" s="4"/>
      <c r="G36" s="4"/>
    </row>
    <row r="37" spans="1:7" ht="12.75">
      <c r="A37" s="4" t="s">
        <v>146</v>
      </c>
      <c r="B37" s="7"/>
      <c r="C37" s="20"/>
      <c r="D37" s="4"/>
      <c r="E37" s="20"/>
      <c r="F37" s="4"/>
      <c r="G37" s="4"/>
    </row>
    <row r="39" ht="12.75">
      <c r="A39" s="1" t="s">
        <v>40</v>
      </c>
    </row>
  </sheetData>
  <printOptions/>
  <pageMargins left="0.53" right="0.18" top="1" bottom="1" header="0.5" footer="0.5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58">
      <selection activeCell="E82" sqref="E82"/>
    </sheetView>
  </sheetViews>
  <sheetFormatPr defaultColWidth="9.140625" defaultRowHeight="12.75"/>
  <cols>
    <col min="1" max="1" width="46.42187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ht="12.75">
      <c r="A1" s="4" t="s">
        <v>67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31</v>
      </c>
      <c r="C5" s="20"/>
      <c r="E5" s="20"/>
    </row>
    <row r="6" spans="1:5" s="4" customFormat="1" ht="14.25">
      <c r="A6" s="5" t="s">
        <v>101</v>
      </c>
      <c r="C6" s="20" t="s">
        <v>78</v>
      </c>
      <c r="E6" s="13"/>
    </row>
    <row r="7" ht="12.75">
      <c r="E7" s="12"/>
    </row>
    <row r="8" spans="2:5" ht="12.75">
      <c r="B8" s="7" t="s">
        <v>13</v>
      </c>
      <c r="C8" s="12" t="s">
        <v>156</v>
      </c>
      <c r="E8" s="12" t="s">
        <v>113</v>
      </c>
    </row>
    <row r="9" spans="1:5" ht="12.75">
      <c r="A9" s="1" t="s">
        <v>78</v>
      </c>
      <c r="C9" s="12"/>
      <c r="D9" s="9"/>
      <c r="E9" s="12"/>
    </row>
    <row r="10" spans="3:5" ht="12.75">
      <c r="C10" s="13" t="s">
        <v>84</v>
      </c>
      <c r="D10" s="7"/>
      <c r="E10" s="13" t="s">
        <v>84</v>
      </c>
    </row>
    <row r="12" ht="12.75">
      <c r="A12" s="4" t="s">
        <v>47</v>
      </c>
    </row>
    <row r="13" ht="12.75">
      <c r="A13" s="1" t="s">
        <v>78</v>
      </c>
    </row>
    <row r="14" spans="1:5" ht="12.75">
      <c r="A14" s="1" t="s">
        <v>45</v>
      </c>
      <c r="C14" s="10">
        <v>4468230</v>
      </c>
      <c r="E14" s="10">
        <v>3231829</v>
      </c>
    </row>
    <row r="15" spans="3:5" ht="12.75">
      <c r="C15" s="10" t="s">
        <v>78</v>
      </c>
      <c r="E15" s="10" t="s">
        <v>78</v>
      </c>
    </row>
    <row r="16" ht="12.75">
      <c r="A16" s="1" t="s">
        <v>48</v>
      </c>
    </row>
    <row r="18" spans="1:5" ht="12.75">
      <c r="A18" s="1" t="s">
        <v>105</v>
      </c>
      <c r="C18" s="10">
        <v>0</v>
      </c>
      <c r="E18" s="10">
        <v>0</v>
      </c>
    </row>
    <row r="19" spans="1:5" ht="12.75">
      <c r="A19" s="1" t="s">
        <v>79</v>
      </c>
      <c r="C19" s="10">
        <v>69806</v>
      </c>
      <c r="E19" s="10">
        <v>115328</v>
      </c>
    </row>
    <row r="20" spans="1:5" ht="12.75">
      <c r="A20" s="1" t="s">
        <v>32</v>
      </c>
      <c r="C20" s="10">
        <v>877759</v>
      </c>
      <c r="E20" s="10">
        <v>757508</v>
      </c>
    </row>
    <row r="21" spans="1:5" ht="12.75">
      <c r="A21" s="1" t="s">
        <v>106</v>
      </c>
      <c r="C21" s="10">
        <v>0</v>
      </c>
      <c r="E21" s="10">
        <v>0</v>
      </c>
    </row>
    <row r="22" spans="1:5" ht="12.75">
      <c r="A22" s="1" t="s">
        <v>103</v>
      </c>
      <c r="C22" s="10">
        <v>213411</v>
      </c>
      <c r="E22" s="10">
        <v>97710</v>
      </c>
    </row>
    <row r="23" spans="1:5" ht="12.75">
      <c r="A23" s="1" t="s">
        <v>107</v>
      </c>
      <c r="C23" s="10">
        <v>0</v>
      </c>
      <c r="E23" s="10">
        <v>0</v>
      </c>
    </row>
    <row r="24" spans="1:5" ht="12.75">
      <c r="A24" s="1" t="s">
        <v>108</v>
      </c>
      <c r="C24" s="30">
        <v>0</v>
      </c>
      <c r="E24" s="38">
        <v>0</v>
      </c>
    </row>
    <row r="25" spans="1:5" ht="12.75">
      <c r="A25" s="1" t="s">
        <v>80</v>
      </c>
      <c r="C25" s="10">
        <v>-386542</v>
      </c>
      <c r="E25" s="10">
        <v>-269941</v>
      </c>
    </row>
    <row r="26" spans="1:5" ht="12.75">
      <c r="A26" s="1" t="s">
        <v>81</v>
      </c>
      <c r="C26" s="10">
        <v>-174903</v>
      </c>
      <c r="E26" s="10">
        <v>-165541</v>
      </c>
    </row>
    <row r="27" spans="1:5" ht="12.75">
      <c r="A27" s="1" t="s">
        <v>88</v>
      </c>
      <c r="C27" s="21">
        <v>-15271</v>
      </c>
      <c r="D27" s="3"/>
      <c r="E27" s="21">
        <v>-39874</v>
      </c>
    </row>
    <row r="28" spans="1:5" ht="12.75">
      <c r="A28" s="1" t="s">
        <v>147</v>
      </c>
      <c r="C28" s="21">
        <v>0</v>
      </c>
      <c r="D28" s="3"/>
      <c r="E28" s="21">
        <v>0</v>
      </c>
    </row>
    <row r="29" spans="1:5" ht="12.75">
      <c r="A29" s="1" t="s">
        <v>148</v>
      </c>
      <c r="C29" s="21">
        <v>0</v>
      </c>
      <c r="D29" s="3"/>
      <c r="E29" s="21">
        <v>0</v>
      </c>
    </row>
    <row r="30" spans="1:5" ht="12.75">
      <c r="A30" s="1" t="s">
        <v>109</v>
      </c>
      <c r="C30" s="14">
        <v>0</v>
      </c>
      <c r="D30" s="3"/>
      <c r="E30" s="14">
        <v>0</v>
      </c>
    </row>
    <row r="32" spans="1:5" ht="12.75">
      <c r="A32" s="4" t="s">
        <v>49</v>
      </c>
      <c r="C32" s="10">
        <f>SUM(C14:C30)</f>
        <v>5052490</v>
      </c>
      <c r="E32" s="10">
        <f>SUM(E14:E30)</f>
        <v>3727019</v>
      </c>
    </row>
    <row r="33" ht="12.75">
      <c r="A33" s="4"/>
    </row>
    <row r="34" spans="1:5" ht="12.75">
      <c r="A34" s="1" t="s">
        <v>159</v>
      </c>
      <c r="C34" s="10">
        <v>450611</v>
      </c>
      <c r="E34" s="10">
        <v>-5899276</v>
      </c>
    </row>
    <row r="35" spans="1:5" ht="12.75">
      <c r="A35" s="1" t="s">
        <v>164</v>
      </c>
      <c r="C35" s="10">
        <v>1267241</v>
      </c>
      <c r="E35" s="10">
        <v>728481</v>
      </c>
    </row>
    <row r="36" spans="1:5" ht="12.75">
      <c r="A36" s="1" t="s">
        <v>110</v>
      </c>
      <c r="C36" s="10">
        <v>-895875</v>
      </c>
      <c r="E36" s="10">
        <v>739913</v>
      </c>
    </row>
    <row r="37" spans="3:5" ht="12.75">
      <c r="C37" s="14"/>
      <c r="D37" s="3"/>
      <c r="E37" s="14"/>
    </row>
    <row r="39" spans="1:5" ht="12.75">
      <c r="A39" s="4" t="s">
        <v>33</v>
      </c>
      <c r="C39" s="10">
        <f>SUM(C32:C37)</f>
        <v>5874467</v>
      </c>
      <c r="E39" s="10">
        <f>SUM(E32:E37)</f>
        <v>-703863</v>
      </c>
    </row>
    <row r="41" spans="1:5" ht="12.75">
      <c r="A41" s="1" t="s">
        <v>88</v>
      </c>
      <c r="C41" s="10">
        <v>15271</v>
      </c>
      <c r="E41" s="10">
        <v>39874</v>
      </c>
    </row>
    <row r="42" spans="1:5" ht="12.75">
      <c r="A42" s="1" t="s">
        <v>104</v>
      </c>
      <c r="C42" s="10">
        <v>-213411</v>
      </c>
      <c r="E42" s="10">
        <v>-97710</v>
      </c>
    </row>
    <row r="43" spans="1:5" ht="12.75">
      <c r="A43" s="1" t="s">
        <v>34</v>
      </c>
      <c r="C43" s="14">
        <v>-964548</v>
      </c>
      <c r="D43" s="3"/>
      <c r="E43" s="14">
        <v>-1116570</v>
      </c>
    </row>
    <row r="45" spans="1:5" ht="12.75">
      <c r="A45" s="4" t="s">
        <v>50</v>
      </c>
      <c r="C45" s="10">
        <f>SUM(C39:C43)</f>
        <v>4711779</v>
      </c>
      <c r="E45" s="10">
        <f>SUM(E39:E43)</f>
        <v>-1878269</v>
      </c>
    </row>
    <row r="46" spans="1:5" ht="12.75">
      <c r="A46" s="4"/>
      <c r="C46" s="1"/>
      <c r="E46" s="1"/>
    </row>
    <row r="47" spans="1:5" ht="12.75">
      <c r="A47" s="4"/>
      <c r="C47" s="1"/>
      <c r="E47" s="1"/>
    </row>
    <row r="48" spans="1:5" ht="12.75">
      <c r="A48" s="4"/>
      <c r="C48" s="1"/>
      <c r="E48" s="1"/>
    </row>
    <row r="49" spans="1:5" ht="12.75">
      <c r="A49" s="4"/>
      <c r="C49" s="1"/>
      <c r="E49" s="1"/>
    </row>
    <row r="50" spans="1:5" ht="12.75">
      <c r="A50" s="4"/>
      <c r="C50" s="1"/>
      <c r="E50" s="1"/>
    </row>
    <row r="51" spans="1:5" ht="12.75">
      <c r="A51" s="4"/>
      <c r="C51" s="1"/>
      <c r="E51" s="1"/>
    </row>
    <row r="52" spans="1:5" ht="12.75">
      <c r="A52" s="4"/>
      <c r="C52" s="1"/>
      <c r="E52" s="1"/>
    </row>
    <row r="53" spans="1:5" ht="12.75">
      <c r="A53" s="4"/>
      <c r="C53" s="1"/>
      <c r="E53" s="1"/>
    </row>
    <row r="54" spans="1:5" ht="12.75">
      <c r="A54" s="4"/>
      <c r="C54" s="1"/>
      <c r="E54" s="1"/>
    </row>
    <row r="55" ht="12.75">
      <c r="A55" s="4"/>
    </row>
    <row r="56" ht="12.75">
      <c r="A56" s="4" t="s">
        <v>67</v>
      </c>
    </row>
    <row r="57" ht="12.75">
      <c r="A57" s="4" t="s">
        <v>0</v>
      </c>
    </row>
    <row r="58" ht="12.75">
      <c r="A58" s="4"/>
    </row>
    <row r="60" spans="1:5" s="4" customFormat="1" ht="14.25">
      <c r="A60" s="5" t="s">
        <v>31</v>
      </c>
      <c r="C60" s="20"/>
      <c r="E60" s="20"/>
    </row>
    <row r="61" spans="1:5" s="4" customFormat="1" ht="14.25">
      <c r="A61" s="5" t="s">
        <v>101</v>
      </c>
      <c r="C61" s="20"/>
      <c r="E61" s="20"/>
    </row>
    <row r="64" spans="3:5" ht="12.75">
      <c r="C64" s="12" t="s">
        <v>156</v>
      </c>
      <c r="D64" s="9"/>
      <c r="E64" s="12" t="s">
        <v>113</v>
      </c>
    </row>
    <row r="65" spans="3:5" ht="12.75">
      <c r="C65" s="13" t="s">
        <v>84</v>
      </c>
      <c r="D65" s="7"/>
      <c r="E65" s="13" t="s">
        <v>84</v>
      </c>
    </row>
    <row r="66" ht="12.75">
      <c r="D66" s="3"/>
    </row>
    <row r="67" spans="1:5" ht="12.75">
      <c r="A67" s="4" t="s">
        <v>51</v>
      </c>
      <c r="C67" s="10">
        <f>$C$45</f>
        <v>4711779</v>
      </c>
      <c r="D67" s="3"/>
      <c r="E67" s="10">
        <f>$E$45</f>
        <v>-1878269</v>
      </c>
    </row>
    <row r="68" ht="12.75">
      <c r="D68" s="3"/>
    </row>
    <row r="69" spans="1:5" ht="12.75">
      <c r="A69" s="4" t="s">
        <v>52</v>
      </c>
      <c r="C69" s="21"/>
      <c r="D69" s="3"/>
      <c r="E69" s="21"/>
    </row>
    <row r="70" spans="3:5" ht="12.75">
      <c r="C70" s="21"/>
      <c r="D70" s="3"/>
      <c r="E70" s="21"/>
    </row>
    <row r="71" spans="1:5" ht="12.75">
      <c r="A71" s="1" t="s">
        <v>53</v>
      </c>
      <c r="C71" s="15">
        <v>384661</v>
      </c>
      <c r="D71" s="3"/>
      <c r="E71" s="15">
        <v>172814</v>
      </c>
    </row>
    <row r="72" spans="1:5" ht="12.75">
      <c r="A72" s="1" t="s">
        <v>54</v>
      </c>
      <c r="C72" s="16">
        <v>-764091</v>
      </c>
      <c r="D72" s="3"/>
      <c r="E72" s="16">
        <v>-758220</v>
      </c>
    </row>
    <row r="73" spans="1:5" ht="12.75">
      <c r="A73" s="1" t="s">
        <v>149</v>
      </c>
      <c r="B73" s="2" t="s">
        <v>117</v>
      </c>
      <c r="C73" s="17">
        <v>0</v>
      </c>
      <c r="D73" s="3"/>
      <c r="E73" s="17">
        <v>-1834450</v>
      </c>
    </row>
    <row r="74" spans="2:5" ht="12.75">
      <c r="B74" s="2"/>
      <c r="C74" s="21"/>
      <c r="D74" s="3"/>
      <c r="E74" s="21"/>
    </row>
    <row r="75" spans="1:5" ht="12.75">
      <c r="A75" s="4" t="s">
        <v>35</v>
      </c>
      <c r="C75" s="21">
        <f>SUM(C71:C74)</f>
        <v>-379430</v>
      </c>
      <c r="D75" s="3"/>
      <c r="E75" s="21">
        <f>SUM(E71:E74)</f>
        <v>-2419856</v>
      </c>
    </row>
    <row r="77" ht="12.75">
      <c r="A77" s="4" t="s">
        <v>56</v>
      </c>
    </row>
    <row r="78" ht="12.75">
      <c r="A78" s="4"/>
    </row>
    <row r="79" spans="1:5" ht="12.75">
      <c r="A79" s="1" t="s">
        <v>151</v>
      </c>
      <c r="C79" s="15">
        <v>-926983</v>
      </c>
      <c r="D79" s="3"/>
      <c r="E79" s="15">
        <v>-81095</v>
      </c>
    </row>
    <row r="80" spans="1:5" ht="12.75">
      <c r="A80" s="1" t="s">
        <v>36</v>
      </c>
      <c r="C80" s="16">
        <v>-209587</v>
      </c>
      <c r="D80" s="3"/>
      <c r="E80" s="16">
        <v>-65631</v>
      </c>
    </row>
    <row r="81" spans="1:5" ht="12.75">
      <c r="A81" s="1" t="s">
        <v>82</v>
      </c>
      <c r="C81" s="16">
        <v>-175096</v>
      </c>
      <c r="D81" s="3"/>
      <c r="E81" s="16">
        <v>0</v>
      </c>
    </row>
    <row r="82" spans="1:5" ht="12.75">
      <c r="A82" s="1" t="s">
        <v>83</v>
      </c>
      <c r="C82" s="16">
        <v>0</v>
      </c>
      <c r="D82" s="3"/>
      <c r="E82" s="16">
        <v>0</v>
      </c>
    </row>
    <row r="83" spans="1:5" ht="12.75">
      <c r="A83" s="1" t="s">
        <v>150</v>
      </c>
      <c r="C83" s="17">
        <v>0</v>
      </c>
      <c r="D83" s="3"/>
      <c r="E83" s="17">
        <v>0</v>
      </c>
    </row>
    <row r="85" spans="1:5" ht="12.75">
      <c r="A85" s="4" t="s">
        <v>55</v>
      </c>
      <c r="C85" s="14">
        <f>SUM(C79:C83)</f>
        <v>-1311666</v>
      </c>
      <c r="D85" s="3"/>
      <c r="E85" s="14">
        <f>SUM(E79:E83)</f>
        <v>-146726</v>
      </c>
    </row>
    <row r="86" spans="1:2" ht="12.75">
      <c r="A86" s="4" t="s">
        <v>78</v>
      </c>
      <c r="B86" s="1" t="s">
        <v>78</v>
      </c>
    </row>
    <row r="88" spans="1:5" ht="12.75">
      <c r="A88" s="4" t="s">
        <v>96</v>
      </c>
      <c r="C88" s="10">
        <f>+C85+C75+C45</f>
        <v>3020683</v>
      </c>
      <c r="E88" s="10">
        <f>+E85+E75+E45</f>
        <v>-4444851</v>
      </c>
    </row>
    <row r="89" ht="12.75">
      <c r="A89" s="4"/>
    </row>
    <row r="90" spans="3:5" ht="12.75">
      <c r="C90" s="10" t="s">
        <v>78</v>
      </c>
      <c r="E90" s="10" t="s">
        <v>78</v>
      </c>
    </row>
    <row r="91" spans="1:5" ht="12.75">
      <c r="A91" s="4" t="s">
        <v>114</v>
      </c>
      <c r="C91" s="10">
        <v>3756904</v>
      </c>
      <c r="E91" s="10">
        <v>8043536</v>
      </c>
    </row>
    <row r="92" ht="12.75">
      <c r="A92" s="4"/>
    </row>
    <row r="93" spans="1:5" ht="12.75">
      <c r="A93" s="4" t="s">
        <v>152</v>
      </c>
      <c r="C93" s="10">
        <v>-92455</v>
      </c>
      <c r="E93" s="10">
        <v>0</v>
      </c>
    </row>
    <row r="94" spans="1:5" ht="12.75">
      <c r="A94" s="4"/>
      <c r="C94" s="14"/>
      <c r="D94" s="3"/>
      <c r="E94" s="14"/>
    </row>
    <row r="96" spans="1:5" ht="13.5" thickBot="1">
      <c r="A96" s="4" t="s">
        <v>115</v>
      </c>
      <c r="C96" s="18">
        <f>+C88+C91+C93</f>
        <v>6685132</v>
      </c>
      <c r="E96" s="18">
        <f>+E88+E91+E93</f>
        <v>3598685</v>
      </c>
    </row>
    <row r="97" spans="1:4" ht="13.5" thickTop="1">
      <c r="A97" s="4"/>
      <c r="D97" s="3"/>
    </row>
    <row r="99" ht="12.75">
      <c r="A99" s="4" t="s">
        <v>111</v>
      </c>
    </row>
    <row r="100" spans="1:5" ht="12.75">
      <c r="A100" s="1" t="s">
        <v>37</v>
      </c>
      <c r="C100" s="10">
        <v>3000000</v>
      </c>
      <c r="E100" s="10">
        <v>3000000</v>
      </c>
    </row>
    <row r="101" spans="1:5" ht="12.75">
      <c r="A101" s="1" t="s">
        <v>6</v>
      </c>
      <c r="C101" s="10">
        <v>5246788</v>
      </c>
      <c r="E101" s="10">
        <v>3317582</v>
      </c>
    </row>
    <row r="102" spans="1:5" ht="12.75">
      <c r="A102" s="1" t="s">
        <v>116</v>
      </c>
      <c r="C102" s="10">
        <v>-1561656</v>
      </c>
      <c r="E102" s="10">
        <v>-2718897</v>
      </c>
    </row>
    <row r="104" spans="3:5" ht="13.5" thickBot="1">
      <c r="C104" s="11">
        <f>SUM(C100:C103)</f>
        <v>6685132</v>
      </c>
      <c r="D104" s="3"/>
      <c r="E104" s="11">
        <f>SUM(E100:E103)</f>
        <v>3598685</v>
      </c>
    </row>
    <row r="105" spans="1:5" ht="13.5" thickTop="1">
      <c r="A105" s="1" t="s">
        <v>78</v>
      </c>
      <c r="C105" s="21"/>
      <c r="D105" s="3"/>
      <c r="E105" s="21"/>
    </row>
    <row r="106" spans="3:5" ht="12.75">
      <c r="C106" s="21"/>
      <c r="D106" s="3"/>
      <c r="E106" s="21"/>
    </row>
    <row r="107" spans="1:5" s="4" customFormat="1" ht="12.75">
      <c r="A107" s="4" t="s">
        <v>62</v>
      </c>
      <c r="B107" s="7"/>
      <c r="C107" s="20"/>
      <c r="E107" s="20"/>
    </row>
    <row r="108" spans="1:5" s="4" customFormat="1" ht="12.75">
      <c r="A108" s="4" t="s">
        <v>153</v>
      </c>
      <c r="B108" s="7"/>
      <c r="C108" s="20"/>
      <c r="E108" s="20"/>
    </row>
    <row r="109" spans="2:6" ht="12.75">
      <c r="B109" s="10"/>
      <c r="D109" s="10"/>
      <c r="F109" s="10"/>
    </row>
    <row r="110" ht="12.75">
      <c r="A110" s="1" t="s">
        <v>40</v>
      </c>
    </row>
    <row r="112" ht="12.75">
      <c r="A112" s="1" t="s">
        <v>78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0" sqref="H30"/>
    </sheetView>
  </sheetViews>
  <sheetFormatPr defaultColWidth="9.140625" defaultRowHeight="12.75"/>
  <cols>
    <col min="6" max="6" width="10.28125" style="0" bestFit="1" customWidth="1"/>
    <col min="8" max="8" width="10.28125" style="0" bestFit="1" customWidth="1"/>
  </cols>
  <sheetData>
    <row r="1" ht="12.75">
      <c r="A1" s="4" t="s">
        <v>67</v>
      </c>
    </row>
    <row r="2" ht="12.75">
      <c r="A2" s="4" t="s">
        <v>0</v>
      </c>
    </row>
    <row r="4" ht="12.75">
      <c r="A4" s="31" t="s">
        <v>155</v>
      </c>
    </row>
    <row r="6" ht="12.75">
      <c r="A6" s="31" t="s">
        <v>118</v>
      </c>
    </row>
    <row r="8" spans="6:8" ht="12.75">
      <c r="F8" s="33" t="s">
        <v>156</v>
      </c>
      <c r="G8" s="31"/>
      <c r="H8" s="33" t="s">
        <v>113</v>
      </c>
    </row>
    <row r="9" spans="6:8" ht="12.75">
      <c r="F9" s="34" t="s">
        <v>85</v>
      </c>
      <c r="G9" s="31"/>
      <c r="H9" s="34" t="s">
        <v>85</v>
      </c>
    </row>
    <row r="10" spans="6:8" ht="12.75">
      <c r="F10" s="31"/>
      <c r="G10" s="31"/>
      <c r="H10" s="31"/>
    </row>
    <row r="11" spans="1:8" ht="12.75">
      <c r="A11" t="s">
        <v>119</v>
      </c>
      <c r="F11">
        <v>0</v>
      </c>
      <c r="H11">
        <v>6180180</v>
      </c>
    </row>
    <row r="12" spans="1:8" ht="12.75">
      <c r="A12" t="s">
        <v>120</v>
      </c>
      <c r="F12">
        <v>0</v>
      </c>
      <c r="H12">
        <v>908939</v>
      </c>
    </row>
    <row r="13" spans="1:8" ht="12.75">
      <c r="A13" t="s">
        <v>121</v>
      </c>
      <c r="F13">
        <v>0</v>
      </c>
      <c r="H13">
        <v>1395634</v>
      </c>
    </row>
    <row r="14" spans="1:8" ht="12.75">
      <c r="A14" t="s">
        <v>122</v>
      </c>
      <c r="F14">
        <v>0</v>
      </c>
      <c r="H14">
        <v>18547</v>
      </c>
    </row>
    <row r="15" spans="1:8" ht="12.75">
      <c r="A15" t="s">
        <v>123</v>
      </c>
      <c r="F15">
        <v>0</v>
      </c>
      <c r="H15">
        <v>-2957579</v>
      </c>
    </row>
    <row r="16" spans="1:8" ht="12.75">
      <c r="A16" t="s">
        <v>124</v>
      </c>
      <c r="F16">
        <v>0</v>
      </c>
      <c r="H16">
        <v>-1607869</v>
      </c>
    </row>
    <row r="17" spans="1:8" ht="12.75">
      <c r="A17" t="s">
        <v>125</v>
      </c>
      <c r="F17">
        <v>0</v>
      </c>
      <c r="H17">
        <v>-4993450</v>
      </c>
    </row>
    <row r="18" spans="6:8" ht="13.5" thickBot="1">
      <c r="F18" s="32"/>
      <c r="H18" s="32"/>
    </row>
    <row r="19" spans="1:8" ht="12.75">
      <c r="A19" t="s">
        <v>126</v>
      </c>
      <c r="F19">
        <f>SUM(F11:F18)</f>
        <v>0</v>
      </c>
      <c r="H19">
        <f>SUM(H11:H18)</f>
        <v>-1055598</v>
      </c>
    </row>
    <row r="21" spans="1:8" ht="12.75">
      <c r="A21" t="s">
        <v>128</v>
      </c>
      <c r="F21">
        <v>0</v>
      </c>
      <c r="H21">
        <v>1300726</v>
      </c>
    </row>
    <row r="23" spans="1:8" ht="13.5" thickBot="1">
      <c r="A23" t="s">
        <v>127</v>
      </c>
      <c r="F23" s="35">
        <f>SUM(F19:F22)</f>
        <v>0</v>
      </c>
      <c r="H23" s="35">
        <f>SUM(H19:H22)</f>
        <v>245128</v>
      </c>
    </row>
    <row r="24" spans="6:8" ht="12.75">
      <c r="F24" s="39"/>
      <c r="H24" s="39"/>
    </row>
    <row r="25" spans="1:8" ht="12.75">
      <c r="A25" t="s">
        <v>165</v>
      </c>
      <c r="F25">
        <v>0</v>
      </c>
      <c r="H25">
        <v>-245128</v>
      </c>
    </row>
    <row r="27" spans="1:8" ht="12.75">
      <c r="A27" t="s">
        <v>129</v>
      </c>
      <c r="F27">
        <v>0</v>
      </c>
      <c r="H27">
        <v>-1589322</v>
      </c>
    </row>
    <row r="29" ht="12.75">
      <c r="A29" t="s">
        <v>130</v>
      </c>
    </row>
    <row r="30" spans="1:8" ht="13.5" thickBot="1">
      <c r="A30" t="s">
        <v>131</v>
      </c>
      <c r="F30" s="35">
        <f>SUM(F25:F29)</f>
        <v>0</v>
      </c>
      <c r="H30" s="35">
        <f>SUM(H25:H29)</f>
        <v>-1834450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system administrator</cp:lastModifiedBy>
  <cp:lastPrinted>2006-05-25T08:55:34Z</cp:lastPrinted>
  <dcterms:created xsi:type="dcterms:W3CDTF">2002-10-18T03:28:47Z</dcterms:created>
  <dcterms:modified xsi:type="dcterms:W3CDTF">2006-05-24T08:58:15Z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